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C:\Users\TCB\Desktop\"/>
    </mc:Choice>
  </mc:AlternateContent>
  <xr:revisionPtr revIDLastSave="0" documentId="13_ncr:1_{5AC19799-EB25-439E-9428-502FE7D966A2}" xr6:coauthVersionLast="47" xr6:coauthVersionMax="47" xr10:uidLastSave="{00000000-0000-0000-0000-000000000000}"/>
  <bookViews>
    <workbookView xWindow="-108" yWindow="-108" windowWidth="23256" windowHeight="12456" activeTab="5" xr2:uid="{00000000-000D-0000-FFFF-FFFF00000000}"/>
  </bookViews>
  <sheets>
    <sheet name="上年限额余额" sheetId="1" r:id="rId1"/>
    <sheet name="上年发行情况" sheetId="2" r:id="rId2"/>
    <sheet name="上年还本付息" sheetId="3" r:id="rId3"/>
    <sheet name="本年预计还本付息" sheetId="4" r:id="rId4"/>
    <sheet name="本年债券投向表" sheetId="7" r:id="rId5"/>
    <sheet name="本年项目安排表" sheetId="6" r:id="rId6"/>
  </sheets>
  <calcPr calcId="191029"/>
</workbook>
</file>

<file path=xl/calcChain.xml><?xml version="1.0" encoding="utf-8"?>
<calcChain xmlns="http://schemas.openxmlformats.org/spreadsheetml/2006/main">
  <c r="C34" i="6" l="1"/>
  <c r="C33" i="6"/>
  <c r="C32" i="6"/>
  <c r="C31" i="6"/>
  <c r="C30" i="6"/>
  <c r="C29" i="6"/>
  <c r="C28" i="6"/>
  <c r="C27" i="6"/>
  <c r="C26" i="6"/>
  <c r="C25" i="6"/>
  <c r="C24" i="6"/>
  <c r="C23" i="6"/>
  <c r="C22" i="6"/>
  <c r="C21" i="6"/>
  <c r="C20" i="6"/>
  <c r="C19" i="6"/>
  <c r="C18" i="6"/>
  <c r="C17" i="6"/>
  <c r="C16" i="6"/>
  <c r="C15" i="6"/>
  <c r="C14" i="6"/>
  <c r="C13" i="6"/>
  <c r="C12" i="6"/>
  <c r="C11" i="6"/>
  <c r="C10" i="6"/>
  <c r="C9" i="6"/>
  <c r="C8" i="6"/>
  <c r="C7" i="6"/>
  <c r="E6" i="6"/>
  <c r="D6" i="6"/>
  <c r="C6" i="6"/>
  <c r="B24" i="7"/>
  <c r="B23" i="7"/>
  <c r="B22" i="7"/>
  <c r="C21" i="7"/>
  <c r="B21" i="7"/>
  <c r="D20" i="7"/>
  <c r="C20" i="7"/>
  <c r="C5" i="7" s="1"/>
  <c r="B5" i="7" s="1"/>
  <c r="B20" i="7"/>
  <c r="B19" i="7"/>
  <c r="B15" i="7" s="1"/>
  <c r="B18" i="7"/>
  <c r="B17" i="7"/>
  <c r="B16" i="7"/>
  <c r="D15" i="7"/>
  <c r="C15" i="7"/>
  <c r="B14" i="7"/>
  <c r="B13" i="7"/>
  <c r="B10" i="7" s="1"/>
  <c r="B12" i="7"/>
  <c r="B11" i="7"/>
  <c r="D10" i="7"/>
  <c r="C10" i="7"/>
  <c r="B9" i="7"/>
  <c r="B8" i="7"/>
  <c r="B7" i="7"/>
  <c r="B6" i="7"/>
  <c r="D5" i="7"/>
  <c r="E6" i="4"/>
  <c r="B6" i="4"/>
  <c r="K6" i="3"/>
  <c r="H6" i="3"/>
  <c r="E6" i="3"/>
  <c r="B6" i="3"/>
  <c r="E6" i="2"/>
  <c r="B6" i="2"/>
</calcChain>
</file>

<file path=xl/sharedStrings.xml><?xml version="1.0" encoding="utf-8"?>
<sst xmlns="http://schemas.openxmlformats.org/spreadsheetml/2006/main" count="133" uniqueCount="94">
  <si>
    <t>附件1-1</t>
  </si>
  <si>
    <t>2021年宝清县地方政府债务限额及余额情况表</t>
  </si>
  <si>
    <t xml:space="preserve">    单位：万元</t>
  </si>
  <si>
    <t>地区</t>
  </si>
  <si>
    <t>一般债务</t>
  </si>
  <si>
    <t>专项债务</t>
  </si>
  <si>
    <t>限额</t>
  </si>
  <si>
    <t>余额</t>
  </si>
  <si>
    <t>宝清县</t>
  </si>
  <si>
    <t>……</t>
  </si>
  <si>
    <t>说明：此表必填。</t>
  </si>
  <si>
    <t>附件1-2</t>
  </si>
  <si>
    <t>2021年宝清县地方政府债券发行情况表</t>
  </si>
  <si>
    <t>小计</t>
  </si>
  <si>
    <t>新增一般
债券</t>
  </si>
  <si>
    <t>再融资一般债券</t>
  </si>
  <si>
    <t>新增专项
债券</t>
  </si>
  <si>
    <t>再融资专项债券</t>
  </si>
  <si>
    <t>附件1-3</t>
  </si>
  <si>
    <t>2021年宝清县地方政府债务还本付息情况表</t>
  </si>
  <si>
    <t xml:space="preserve"> 单位：万元</t>
  </si>
  <si>
    <t>一般债务还本付息额</t>
  </si>
  <si>
    <t>其中：一般债券还本付息额</t>
  </si>
  <si>
    <t>专项债务还本付息额</t>
  </si>
  <si>
    <t>其中：专项债券还本付息额</t>
  </si>
  <si>
    <t>本金</t>
  </si>
  <si>
    <t>利息</t>
  </si>
  <si>
    <t>附件1-4</t>
  </si>
  <si>
    <t>2022年宝清县地方政府债券还本付息预计情况表</t>
  </si>
  <si>
    <t>单位：万元</t>
  </si>
  <si>
    <t>一般债券还本付息额</t>
  </si>
  <si>
    <t>专项债券还本付息额</t>
  </si>
  <si>
    <t>附件1-5</t>
  </si>
  <si>
    <t>2022年宝清县新增地方政府债券投向表</t>
  </si>
  <si>
    <t>投向领域</t>
  </si>
  <si>
    <t>合计</t>
  </si>
  <si>
    <t>一般债券</t>
  </si>
  <si>
    <t>专项债券</t>
  </si>
  <si>
    <t>合  计</t>
  </si>
  <si>
    <t>一、生态环境保护</t>
  </si>
  <si>
    <t>二、棚户区改造</t>
  </si>
  <si>
    <t>三、开发区建设</t>
  </si>
  <si>
    <t>四、乡村振兴</t>
  </si>
  <si>
    <t>五、重大基础设施</t>
  </si>
  <si>
    <t xml:space="preserve"> 铁路</t>
  </si>
  <si>
    <t xml:space="preserve"> 公路</t>
  </si>
  <si>
    <t xml:space="preserve"> 机场</t>
  </si>
  <si>
    <t xml:space="preserve"> 重大水利建设</t>
  </si>
  <si>
    <t>六、社会事业</t>
  </si>
  <si>
    <t xml:space="preserve"> 教育</t>
  </si>
  <si>
    <t xml:space="preserve"> 卫生</t>
  </si>
  <si>
    <t xml:space="preserve"> 民政</t>
  </si>
  <si>
    <t xml:space="preserve"> 文旅</t>
  </si>
  <si>
    <t>七、市政建设</t>
  </si>
  <si>
    <t xml:space="preserve"> 城镇供水及供热</t>
  </si>
  <si>
    <t xml:space="preserve"> 城市道路</t>
  </si>
  <si>
    <t xml:space="preserve"> 城市停车场</t>
  </si>
  <si>
    <t>八、其他</t>
  </si>
  <si>
    <t>说明：此表应根据本地区接收转贷债务情况填报。</t>
  </si>
  <si>
    <t>附件1-6</t>
  </si>
  <si>
    <t>2022年宝清县新增地方政府债券项目安排表</t>
  </si>
  <si>
    <r>
      <rPr>
        <b/>
        <sz val="12"/>
        <color indexed="8"/>
        <rFont val="宋体"/>
        <charset val="134"/>
      </rPr>
      <t>序号</t>
    </r>
  </si>
  <si>
    <r>
      <rPr>
        <b/>
        <sz val="12"/>
        <color indexed="8"/>
        <rFont val="宋体"/>
        <charset val="134"/>
      </rPr>
      <t>项目名称</t>
    </r>
  </si>
  <si>
    <r>
      <rPr>
        <b/>
        <sz val="12"/>
        <color indexed="8"/>
        <rFont val="宋体"/>
        <charset val="134"/>
      </rPr>
      <t>政府债券安排额度</t>
    </r>
  </si>
  <si>
    <r>
      <rPr>
        <b/>
        <sz val="12"/>
        <color indexed="8"/>
        <rFont val="宋体"/>
        <charset val="134"/>
      </rPr>
      <t>一般债券</t>
    </r>
  </si>
  <si>
    <r>
      <rPr>
        <b/>
        <sz val="12"/>
        <color indexed="8"/>
        <rFont val="宋体"/>
        <charset val="134"/>
      </rPr>
      <t>专项债券</t>
    </r>
  </si>
  <si>
    <t>中小河流治理项目</t>
  </si>
  <si>
    <t>黑土地保护侵蚀沟综合治理项目</t>
  </si>
  <si>
    <t>高标农田项目</t>
  </si>
  <si>
    <t>宝清县第一小学幼儿园户外活动馆项目</t>
  </si>
  <si>
    <t>宝清县第二中学研学综合楼建设项目</t>
  </si>
  <si>
    <t>宝清县第四中学信息化综合楼建设项目</t>
  </si>
  <si>
    <t>宝清县第三中学多媒体综合楼建设项目</t>
  </si>
  <si>
    <t>宝清县青原镇中学运动场建设项目</t>
  </si>
  <si>
    <t>省道友谊至宝清公路高家村至永宁村段</t>
  </si>
  <si>
    <t>农村供水保障工程</t>
  </si>
  <si>
    <t>宝清县城镇供热老旧管网改造</t>
  </si>
  <si>
    <t>宝清县二次供水泵站管网改造项目</t>
  </si>
  <si>
    <t>宝清县黑土地保护侵蚀沟综合治理项目</t>
  </si>
  <si>
    <t>宝清县保障小型水库安全运行</t>
  </si>
  <si>
    <t>宝清县完达山北麓历史遗留废弃矿山生态修复项目</t>
  </si>
  <si>
    <t>宝清县高级中学东教学楼改扩建项目</t>
  </si>
  <si>
    <t>宝清县宝清镇雨污分流改造项目</t>
  </si>
  <si>
    <t>宝清县建成区污水管网新建改造项目</t>
  </si>
  <si>
    <t>宝清经济开发区农副产品深加工园区东北部滑坡地质灾害勘查与治理项目</t>
  </si>
  <si>
    <t>宝清经济开发区现代物流园区配套基础设施建设项目</t>
  </si>
  <si>
    <t>宝清县殡仪馆附属设施续建项目</t>
  </si>
  <si>
    <t>宝清县中医院“互联网+医疗健康”项目</t>
  </si>
  <si>
    <t>宝清县中医院设备购置设施改造项目</t>
  </si>
  <si>
    <t>宝清县乡村振兴生态文化旅游能力提升项目</t>
  </si>
  <si>
    <t>宝清县彩云岭小城子镇特色小镇项目</t>
  </si>
  <si>
    <t>宝清县妇幼保健院妇女儿童健康服务能力提升项目</t>
  </si>
  <si>
    <t>双鸭山市宝清县文化创意中心建设项目</t>
    <phoneticPr fontId="15" type="noConversion"/>
  </si>
  <si>
    <t>宝清经济开发区大众创业万众创新平台建设项目</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</si>
</sst>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76" formatCode="#,##0.000000_);[Red]\(#,##0.000000\)"/>
  </numFmts>
  <fonts count="18" x14ac:knownFonts="1">
    <font>
      <sz val="11"/>
      <color theme="1"/>
      <name val="宋体"/>
      <charset val="134"/>
      <scheme val="minor"/>
    </font>
    <font>
      <b/>
      <sz val="11"/>
      <color theme="1"/>
      <name val="宋体"/>
      <charset val="134"/>
      <scheme val="minor"/>
    </font>
    <font>
      <sz val="18"/>
      <color theme="1"/>
      <name val="华文中宋"/>
      <charset val="134"/>
    </font>
    <font>
      <b/>
      <sz val="12"/>
      <color indexed="8"/>
      <name val="Times New Roman"/>
      <family val="1"/>
    </font>
    <font>
      <b/>
      <sz val="12"/>
      <color indexed="8"/>
      <name val="宋体"/>
      <charset val="134"/>
    </font>
    <font>
      <sz val="12"/>
      <color theme="1"/>
      <name val="宋体"/>
      <charset val="134"/>
      <scheme val="minor"/>
    </font>
    <font>
      <b/>
      <sz val="12"/>
      <color theme="1"/>
      <name val="宋体"/>
      <charset val="134"/>
      <scheme val="minor"/>
    </font>
    <font>
      <sz val="20"/>
      <color rgb="FF000000"/>
      <name val="华文中宋"/>
      <charset val="134"/>
    </font>
    <font>
      <b/>
      <sz val="12"/>
      <name val="宋体"/>
      <charset val="134"/>
      <scheme val="minor"/>
    </font>
    <font>
      <sz val="12"/>
      <name val="宋体"/>
      <charset val="134"/>
      <scheme val="minor"/>
    </font>
    <font>
      <sz val="20"/>
      <color theme="1"/>
      <name val="华文中宋"/>
      <charset val="134"/>
    </font>
    <font>
      <sz val="20"/>
      <name val="华文中宋"/>
      <charset val="134"/>
    </font>
    <font>
      <sz val="12"/>
      <color rgb="FF000000"/>
      <name val="宋体"/>
      <charset val="134"/>
      <scheme val="minor"/>
    </font>
    <font>
      <sz val="18"/>
      <color rgb="FF000000"/>
      <name val="华文中宋"/>
      <charset val="134"/>
    </font>
    <font>
      <sz val="11"/>
      <color indexed="8"/>
      <name val="等线"/>
      <charset val="134"/>
    </font>
    <font>
      <sz val="9"/>
      <name val="宋体"/>
      <charset val="134"/>
      <scheme val="minor"/>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2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top/>
      <bottom style="medium">
        <color auto="1"/>
      </bottom>
      <diagonal/>
    </border>
    <border>
      <left style="medium">
        <color auto="1"/>
      </left>
      <right/>
      <top style="medium">
        <color auto="1"/>
      </top>
      <bottom/>
      <diagonal/>
    </border>
    <border>
      <left style="thin">
        <color rgb="FF000000"/>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
      <left style="medium">
        <color auto="1"/>
      </left>
      <right/>
      <top/>
      <bottom style="thin">
        <color rgb="FF000000"/>
      </bottom>
      <diagonal/>
    </border>
    <border>
      <left style="thin">
        <color rgb="FF000000"/>
      </left>
      <right/>
      <top style="thin">
        <color rgb="FF000000"/>
      </top>
      <bottom style="thin">
        <color rgb="FF000000"/>
      </bottom>
      <diagonal/>
    </border>
    <border>
      <left style="thin">
        <color rgb="FF000000"/>
      </left>
      <right style="medium">
        <color auto="1"/>
      </right>
      <top style="thin">
        <color rgb="FF000000"/>
      </top>
      <bottom style="thin">
        <color rgb="FF000000"/>
      </bottom>
      <diagonal/>
    </border>
  </borders>
  <cellStyleXfs count="2">
    <xf numFmtId="0" fontId="0" fillId="0" borderId="0">
      <alignment vertical="center"/>
    </xf>
    <xf numFmtId="0" fontId="14" fillId="0" borderId="0">
      <alignment vertical="center"/>
    </xf>
  </cellStyleXfs>
  <cellXfs count="82">
    <xf numFmtId="0" fontId="0" fillId="0" borderId="0" xfId="0">
      <alignment vertical="center"/>
    </xf>
    <xf numFmtId="0" fontId="1" fillId="0" borderId="0" xfId="0" applyFont="1" applyAlignment="1">
      <alignment horizontal="center" vertical="center"/>
    </xf>
    <xf numFmtId="0" fontId="0" fillId="0" borderId="0" xfId="0" applyAlignment="1"/>
    <xf numFmtId="0" fontId="3" fillId="0" borderId="5" xfId="1" applyFont="1" applyBorder="1" applyAlignment="1">
      <alignment horizontal="center" vertical="center"/>
    </xf>
    <xf numFmtId="0" fontId="4" fillId="0" borderId="5" xfId="1" applyFont="1" applyBorder="1" applyAlignment="1">
      <alignment horizontal="center" vertical="center"/>
    </xf>
    <xf numFmtId="0" fontId="3" fillId="0" borderId="6" xfId="1"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176" fontId="0" fillId="0" borderId="8" xfId="0" applyNumberFormat="1" applyBorder="1">
      <alignment vertical="center"/>
    </xf>
    <xf numFmtId="0" fontId="0" fillId="0" borderId="8" xfId="0" applyBorder="1" applyAlignment="1">
      <alignment vertical="center" wrapText="1"/>
    </xf>
    <xf numFmtId="0" fontId="0" fillId="0" borderId="10" xfId="0" applyBorder="1">
      <alignment vertical="center"/>
    </xf>
    <xf numFmtId="0" fontId="0" fillId="0" borderId="11" xfId="0" applyBorder="1">
      <alignment vertical="center"/>
    </xf>
    <xf numFmtId="0" fontId="5" fillId="0" borderId="0" xfId="0" applyFont="1">
      <alignment vertical="center"/>
    </xf>
    <xf numFmtId="0" fontId="6" fillId="0" borderId="0" xfId="0" applyFont="1" applyAlignment="1">
      <alignment horizontal="center" vertical="center"/>
    </xf>
    <xf numFmtId="0" fontId="0" fillId="0" borderId="0" xfId="0" applyAlignment="1">
      <alignment horizontal="right"/>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7" xfId="0" applyFont="1" applyBorder="1" applyAlignment="1">
      <alignment horizontal="center" vertical="center"/>
    </xf>
    <xf numFmtId="43" fontId="5" fillId="0" borderId="8" xfId="0" applyNumberFormat="1" applyFont="1" applyBorder="1">
      <alignment vertical="center"/>
    </xf>
    <xf numFmtId="0" fontId="5" fillId="0" borderId="7" xfId="0" applyFont="1" applyBorder="1">
      <alignment vertical="center"/>
    </xf>
    <xf numFmtId="43" fontId="5" fillId="0" borderId="9" xfId="0" applyNumberFormat="1" applyFont="1" applyBorder="1">
      <alignment vertical="center"/>
    </xf>
    <xf numFmtId="0" fontId="5" fillId="0" borderId="12" xfId="0" applyFont="1" applyBorder="1">
      <alignment vertical="center"/>
    </xf>
    <xf numFmtId="43" fontId="5" fillId="0" borderId="10" xfId="0" applyNumberFormat="1" applyFont="1" applyBorder="1">
      <alignment vertical="center"/>
    </xf>
    <xf numFmtId="43" fontId="5" fillId="0" borderId="11" xfId="0" applyNumberFormat="1" applyFont="1" applyBorder="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7" xfId="0" applyFont="1" applyBorder="1" applyAlignment="1">
      <alignment horizontal="center" vertical="center" wrapText="1"/>
    </xf>
    <xf numFmtId="0" fontId="8" fillId="0" borderId="12" xfId="0" applyFont="1" applyBorder="1" applyAlignment="1">
      <alignment horizontal="center" vertical="center" wrapText="1"/>
    </xf>
    <xf numFmtId="0" fontId="5" fillId="0" borderId="10" xfId="0" applyFont="1" applyBorder="1">
      <alignment vertical="center"/>
    </xf>
    <xf numFmtId="0" fontId="5" fillId="0" borderId="11" xfId="0" applyFont="1" applyBorder="1">
      <alignment vertical="center"/>
    </xf>
    <xf numFmtId="0" fontId="9" fillId="0" borderId="0" xfId="0" applyFont="1" applyAlignment="1">
      <alignment horizontal="center" vertical="center" wrapText="1"/>
    </xf>
    <xf numFmtId="0" fontId="6" fillId="0" borderId="19" xfId="0" applyFont="1" applyBorder="1" applyAlignment="1">
      <alignment horizontal="center" vertical="center"/>
    </xf>
    <xf numFmtId="43" fontId="5" fillId="0" borderId="5" xfId="0" applyNumberFormat="1" applyFont="1" applyBorder="1">
      <alignment vertical="center"/>
    </xf>
    <xf numFmtId="0" fontId="12" fillId="0" borderId="0" xfId="0" applyFont="1" applyAlignment="1">
      <alignment vertical="center" wrapText="1"/>
    </xf>
    <xf numFmtId="0" fontId="9" fillId="0" borderId="0" xfId="0" applyFont="1" applyAlignment="1">
      <alignment horizont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43" fontId="12" fillId="0" borderId="5" xfId="0" applyNumberFormat="1" applyFont="1" applyBorder="1" applyAlignment="1">
      <alignment vertical="center" shrinkToFit="1"/>
    </xf>
    <xf numFmtId="43" fontId="12" fillId="0" borderId="6" xfId="0" applyNumberFormat="1" applyFont="1" applyBorder="1" applyAlignment="1">
      <alignment vertical="center" shrinkToFit="1"/>
    </xf>
    <xf numFmtId="1" fontId="12" fillId="0" borderId="10" xfId="0" applyNumberFormat="1" applyFont="1" applyBorder="1" applyAlignment="1">
      <alignment vertical="center" shrinkToFit="1"/>
    </xf>
    <xf numFmtId="1" fontId="12" fillId="0" borderId="11" xfId="0" applyNumberFormat="1" applyFont="1" applyBorder="1" applyAlignment="1">
      <alignment vertical="center" shrinkToFi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4" fontId="0" fillId="0" borderId="8" xfId="0" applyNumberFormat="1" applyBorder="1">
      <alignment vertical="center"/>
    </xf>
    <xf numFmtId="0" fontId="16" fillId="0" borderId="10" xfId="0" applyFont="1" applyBorder="1">
      <alignment vertical="center"/>
    </xf>
    <xf numFmtId="0" fontId="13" fillId="0" borderId="0" xfId="0" applyFont="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5" xfId="0" applyFont="1" applyBorder="1" applyAlignment="1">
      <alignment horizontal="center" vertical="center" wrapText="1"/>
    </xf>
    <xf numFmtId="0" fontId="11" fillId="0" borderId="0" xfId="0" applyFont="1" applyAlignment="1">
      <alignment horizontal="center" vertical="center" wrapText="1"/>
    </xf>
    <xf numFmtId="0" fontId="9" fillId="0" borderId="0" xfId="0" applyFont="1" applyAlignment="1">
      <alignment horizont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7" xfId="0" applyFont="1" applyBorder="1" applyAlignment="1">
      <alignment horizontal="center" vertical="center" wrapText="1"/>
    </xf>
    <xf numFmtId="0" fontId="10" fillId="0" borderId="0" xfId="0" applyFont="1" applyAlignment="1">
      <alignment horizontal="center" vertical="center" wrapText="1"/>
    </xf>
    <xf numFmtId="0" fontId="0" fillId="0" borderId="20" xfId="0" applyBorder="1" applyAlignment="1">
      <alignment horizontal="center"/>
    </xf>
    <xf numFmtId="0" fontId="6" fillId="0" borderId="14" xfId="0" applyFont="1" applyBorder="1" applyAlignment="1">
      <alignment horizontal="center" vertical="center" wrapText="1"/>
    </xf>
    <xf numFmtId="0" fontId="6" fillId="0" borderId="15" xfId="0" applyFont="1" applyBorder="1" applyAlignment="1">
      <alignment horizontal="center" vertical="center"/>
    </xf>
    <xf numFmtId="0" fontId="6" fillId="0" borderId="2" xfId="0" applyFont="1" applyBorder="1" applyAlignment="1">
      <alignment horizontal="center" vertical="center"/>
    </xf>
    <xf numFmtId="0" fontId="6" fillId="0" borderId="17" xfId="0" applyFont="1" applyBorder="1" applyAlignment="1">
      <alignment horizontal="center" vertical="center"/>
    </xf>
    <xf numFmtId="0" fontId="6" fillId="0" borderId="13" xfId="0" applyFont="1" applyBorder="1" applyAlignment="1">
      <alignment horizontal="center" vertical="center"/>
    </xf>
    <xf numFmtId="0" fontId="6" fillId="0" borderId="18" xfId="0" applyFont="1" applyBorder="1" applyAlignment="1">
      <alignment horizontal="center" vertical="center"/>
    </xf>
    <xf numFmtId="0" fontId="2" fillId="0" borderId="0" xfId="0" applyFont="1" applyAlignment="1">
      <alignment horizontal="center" vertical="center"/>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7" fillId="0" borderId="0" xfId="0" applyFont="1" applyAlignment="1">
      <alignment horizontal="center" vertical="center" wrapText="1"/>
    </xf>
    <xf numFmtId="0" fontId="0" fillId="0" borderId="0" xfId="0" applyAlignment="1">
      <alignment horizontal="left"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3" fillId="0" borderId="1"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16" fillId="0" borderId="8" xfId="0" applyFont="1" applyBorder="1">
      <alignment vertical="center"/>
    </xf>
  </cellXfs>
  <cellStyles count="2">
    <cellStyle name="常规" xfId="0" builtinId="0"/>
    <cellStyle name="常规 6" xfId="1"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
  <sheetViews>
    <sheetView workbookViewId="0">
      <selection activeCell="A7" sqref="A7:XFD8"/>
    </sheetView>
  </sheetViews>
  <sheetFormatPr defaultColWidth="9" defaultRowHeight="14.4" x14ac:dyDescent="0.25"/>
  <cols>
    <col min="1" max="1" width="20" customWidth="1"/>
    <col min="2" max="5" width="17.109375" customWidth="1"/>
  </cols>
  <sheetData>
    <row r="1" spans="1:5" x14ac:dyDescent="0.25">
      <c r="A1" t="s">
        <v>0</v>
      </c>
    </row>
    <row r="2" spans="1:5" ht="42" customHeight="1" x14ac:dyDescent="0.25">
      <c r="A2" s="49" t="s">
        <v>1</v>
      </c>
      <c r="B2" s="49"/>
      <c r="C2" s="49"/>
      <c r="D2" s="49"/>
      <c r="E2" s="49"/>
    </row>
    <row r="3" spans="1:5" ht="33" customHeight="1" x14ac:dyDescent="0.25">
      <c r="A3" s="37"/>
      <c r="B3" s="37"/>
      <c r="C3" s="37"/>
      <c r="D3" s="37"/>
      <c r="E3" s="38" t="s">
        <v>2</v>
      </c>
    </row>
    <row r="4" spans="1:5" ht="32.25" customHeight="1" x14ac:dyDescent="0.25">
      <c r="A4" s="53" t="s">
        <v>3</v>
      </c>
      <c r="B4" s="50" t="s">
        <v>4</v>
      </c>
      <c r="C4" s="51"/>
      <c r="D4" s="50" t="s">
        <v>5</v>
      </c>
      <c r="E4" s="52"/>
    </row>
    <row r="5" spans="1:5" ht="32.25" customHeight="1" x14ac:dyDescent="0.25">
      <c r="A5" s="54"/>
      <c r="B5" s="45" t="s">
        <v>6</v>
      </c>
      <c r="C5" s="45" t="s">
        <v>7</v>
      </c>
      <c r="D5" s="45" t="s">
        <v>6</v>
      </c>
      <c r="E5" s="46" t="s">
        <v>7</v>
      </c>
    </row>
    <row r="6" spans="1:5" ht="33.75" customHeight="1" x14ac:dyDescent="0.25">
      <c r="A6" s="30" t="s">
        <v>8</v>
      </c>
      <c r="B6" s="47">
        <v>363415.22</v>
      </c>
      <c r="C6" s="47">
        <v>360511.16</v>
      </c>
      <c r="D6" s="47">
        <v>232200</v>
      </c>
      <c r="E6" s="47">
        <v>231829</v>
      </c>
    </row>
    <row r="7" spans="1:5" ht="33.75" customHeight="1" x14ac:dyDescent="0.25">
      <c r="A7" s="31" t="s">
        <v>9</v>
      </c>
      <c r="B7" s="13"/>
      <c r="C7" s="13"/>
      <c r="D7" s="13"/>
      <c r="E7" s="14"/>
    </row>
    <row r="8" spans="1:5" ht="15.6" x14ac:dyDescent="0.25">
      <c r="A8" s="34" t="s">
        <v>10</v>
      </c>
    </row>
  </sheetData>
  <mergeCells count="4">
    <mergeCell ref="A2:E2"/>
    <mergeCell ref="B4:C4"/>
    <mergeCell ref="D4:E4"/>
    <mergeCell ref="A4:A5"/>
  </mergeCells>
  <phoneticPr fontId="17" type="noConversion"/>
  <printOptions horizontalCentered="1"/>
  <pageMargins left="0.55118110236220497" right="0.55118110236220497" top="0.98425196850393704" bottom="0.98425196850393704" header="0.511811023622047" footer="0.511811023622047"/>
  <pageSetup paperSize="9"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8"/>
  <sheetViews>
    <sheetView workbookViewId="0">
      <selection activeCell="D20" sqref="D20"/>
    </sheetView>
  </sheetViews>
  <sheetFormatPr defaultColWidth="9" defaultRowHeight="14.4" x14ac:dyDescent="0.25"/>
  <cols>
    <col min="1" max="1" width="20" customWidth="1"/>
    <col min="2" max="7" width="12.44140625" customWidth="1"/>
  </cols>
  <sheetData>
    <row r="1" spans="1:7" x14ac:dyDescent="0.25">
      <c r="A1" t="s">
        <v>11</v>
      </c>
    </row>
    <row r="2" spans="1:7" ht="36" customHeight="1" x14ac:dyDescent="0.25">
      <c r="A2" s="55" t="s">
        <v>12</v>
      </c>
      <c r="B2" s="55"/>
      <c r="C2" s="55"/>
      <c r="D2" s="55"/>
      <c r="E2" s="55"/>
      <c r="F2" s="55"/>
      <c r="G2" s="55"/>
    </row>
    <row r="3" spans="1:7" ht="36.9" customHeight="1" x14ac:dyDescent="0.25">
      <c r="A3" s="37"/>
      <c r="B3" s="37"/>
      <c r="C3" s="37"/>
      <c r="D3" s="37"/>
      <c r="E3" s="37"/>
      <c r="F3" s="56" t="s">
        <v>2</v>
      </c>
      <c r="G3" s="56"/>
    </row>
    <row r="4" spans="1:7" ht="28.5" customHeight="1" x14ac:dyDescent="0.25">
      <c r="A4" s="59" t="s">
        <v>3</v>
      </c>
      <c r="B4" s="57" t="s">
        <v>4</v>
      </c>
      <c r="C4" s="57"/>
      <c r="D4" s="57"/>
      <c r="E4" s="57" t="s">
        <v>5</v>
      </c>
      <c r="F4" s="57"/>
      <c r="G4" s="58"/>
    </row>
    <row r="5" spans="1:7" ht="40.5" customHeight="1" x14ac:dyDescent="0.25">
      <c r="A5" s="60"/>
      <c r="B5" s="39" t="s">
        <v>13</v>
      </c>
      <c r="C5" s="39" t="s">
        <v>14</v>
      </c>
      <c r="D5" s="39" t="s">
        <v>15</v>
      </c>
      <c r="E5" s="39" t="s">
        <v>13</v>
      </c>
      <c r="F5" s="39" t="s">
        <v>16</v>
      </c>
      <c r="G5" s="40" t="s">
        <v>17</v>
      </c>
    </row>
    <row r="6" spans="1:7" ht="36" customHeight="1" x14ac:dyDescent="0.25">
      <c r="A6" s="30" t="s">
        <v>8</v>
      </c>
      <c r="B6" s="41">
        <f>C6+D6</f>
        <v>69643.399999999994</v>
      </c>
      <c r="C6" s="41">
        <v>50620.4</v>
      </c>
      <c r="D6" s="41">
        <v>19023</v>
      </c>
      <c r="E6" s="41">
        <f>F6+G6</f>
        <v>98632</v>
      </c>
      <c r="F6" s="41">
        <v>98335</v>
      </c>
      <c r="G6" s="42">
        <v>297</v>
      </c>
    </row>
    <row r="7" spans="1:7" ht="36" customHeight="1" x14ac:dyDescent="0.25">
      <c r="A7" s="31" t="s">
        <v>9</v>
      </c>
      <c r="B7" s="43"/>
      <c r="C7" s="43"/>
      <c r="D7" s="43"/>
      <c r="E7" s="43"/>
      <c r="F7" s="43"/>
      <c r="G7" s="44"/>
    </row>
    <row r="8" spans="1:7" ht="15.6" x14ac:dyDescent="0.25">
      <c r="A8" s="34" t="s">
        <v>10</v>
      </c>
    </row>
  </sheetData>
  <mergeCells count="5">
    <mergeCell ref="A2:G2"/>
    <mergeCell ref="F3:G3"/>
    <mergeCell ref="B4:D4"/>
    <mergeCell ref="E4:G4"/>
    <mergeCell ref="A4:A5"/>
  </mergeCells>
  <phoneticPr fontId="17" type="noConversion"/>
  <printOptions horizontalCentered="1"/>
  <pageMargins left="0.15748031496063" right="0.15748031496063" top="0.98425196850393704" bottom="0.98425196850393704" header="0.511811023622047" footer="0.511811023622047"/>
  <pageSetup paperSize="9" fitToHeight="0" orientation="portrait"/>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8"/>
  <sheetViews>
    <sheetView workbookViewId="0">
      <selection activeCell="B17" sqref="B17"/>
    </sheetView>
  </sheetViews>
  <sheetFormatPr defaultColWidth="9" defaultRowHeight="14.4" x14ac:dyDescent="0.25"/>
  <cols>
    <col min="1" max="1" width="20.77734375" customWidth="1"/>
    <col min="2" max="7" width="12.6640625" customWidth="1"/>
    <col min="8" max="8" width="11.44140625" customWidth="1"/>
    <col min="9" max="9" width="10" customWidth="1"/>
    <col min="10" max="11" width="11.44140625" customWidth="1"/>
    <col min="12" max="12" width="10" customWidth="1"/>
    <col min="13" max="13" width="11.44140625" customWidth="1"/>
  </cols>
  <sheetData>
    <row r="1" spans="1:13" x14ac:dyDescent="0.25">
      <c r="A1" t="s">
        <v>18</v>
      </c>
    </row>
    <row r="2" spans="1:13" ht="39" customHeight="1" x14ac:dyDescent="0.25">
      <c r="A2" s="61" t="s">
        <v>19</v>
      </c>
      <c r="B2" s="61"/>
      <c r="C2" s="61"/>
      <c r="D2" s="61"/>
      <c r="E2" s="61"/>
      <c r="F2" s="61"/>
      <c r="G2" s="61"/>
      <c r="H2" s="61"/>
      <c r="I2" s="61"/>
      <c r="J2" s="61"/>
      <c r="K2" s="61"/>
      <c r="L2" s="61"/>
      <c r="M2" s="61"/>
    </row>
    <row r="3" spans="1:13" ht="21" customHeight="1" x14ac:dyDescent="0.25">
      <c r="L3" s="62" t="s">
        <v>20</v>
      </c>
      <c r="M3" s="62"/>
    </row>
    <row r="4" spans="1:13" s="16" customFormat="1" ht="34.5" customHeight="1" x14ac:dyDescent="0.25">
      <c r="A4" s="67" t="s">
        <v>3</v>
      </c>
      <c r="B4" s="63" t="s">
        <v>21</v>
      </c>
      <c r="C4" s="64"/>
      <c r="D4" s="64"/>
      <c r="E4" s="65" t="s">
        <v>22</v>
      </c>
      <c r="F4" s="65"/>
      <c r="G4" s="65"/>
      <c r="H4" s="65" t="s">
        <v>23</v>
      </c>
      <c r="I4" s="65"/>
      <c r="J4" s="65"/>
      <c r="K4" s="64" t="s">
        <v>24</v>
      </c>
      <c r="L4" s="64"/>
      <c r="M4" s="66"/>
    </row>
    <row r="5" spans="1:13" s="16" customFormat="1" ht="34.5" customHeight="1" x14ac:dyDescent="0.25">
      <c r="A5" s="68"/>
      <c r="B5" s="28" t="s">
        <v>13</v>
      </c>
      <c r="C5" s="28" t="s">
        <v>25</v>
      </c>
      <c r="D5" s="28" t="s">
        <v>26</v>
      </c>
      <c r="E5" s="35" t="s">
        <v>13</v>
      </c>
      <c r="F5" s="35" t="s">
        <v>25</v>
      </c>
      <c r="G5" s="35" t="s">
        <v>26</v>
      </c>
      <c r="H5" s="35" t="s">
        <v>13</v>
      </c>
      <c r="I5" s="35" t="s">
        <v>25</v>
      </c>
      <c r="J5" s="35" t="s">
        <v>26</v>
      </c>
      <c r="K5" s="28" t="s">
        <v>13</v>
      </c>
      <c r="L5" s="28" t="s">
        <v>25</v>
      </c>
      <c r="M5" s="29" t="s">
        <v>26</v>
      </c>
    </row>
    <row r="6" spans="1:13" s="15" customFormat="1" ht="34.5" customHeight="1" x14ac:dyDescent="0.25">
      <c r="A6" s="30" t="s">
        <v>8</v>
      </c>
      <c r="B6" s="36">
        <f>C6+D6</f>
        <v>31755.739999999998</v>
      </c>
      <c r="C6" s="22">
        <v>19149</v>
      </c>
      <c r="D6" s="22">
        <v>12606.74</v>
      </c>
      <c r="E6" s="36">
        <f>F6+G6</f>
        <v>31755.739999999998</v>
      </c>
      <c r="F6" s="22">
        <v>19149</v>
      </c>
      <c r="G6" s="22">
        <v>12606.74</v>
      </c>
      <c r="H6" s="36">
        <f>I6+J6</f>
        <v>5220.12</v>
      </c>
      <c r="I6" s="36">
        <v>299</v>
      </c>
      <c r="J6" s="36">
        <v>4921.12</v>
      </c>
      <c r="K6" s="36">
        <f>L6+M6</f>
        <v>5220.12</v>
      </c>
      <c r="L6" s="36">
        <v>299</v>
      </c>
      <c r="M6" s="36">
        <v>4921.12</v>
      </c>
    </row>
    <row r="7" spans="1:13" s="15" customFormat="1" ht="34.5" customHeight="1" x14ac:dyDescent="0.25">
      <c r="A7" s="31" t="s">
        <v>9</v>
      </c>
      <c r="B7" s="32"/>
      <c r="C7" s="32"/>
      <c r="D7" s="32"/>
      <c r="E7" s="32"/>
      <c r="F7" s="32"/>
      <c r="G7" s="32"/>
      <c r="H7" s="32"/>
      <c r="I7" s="32"/>
      <c r="J7" s="32"/>
      <c r="K7" s="32"/>
      <c r="L7" s="32"/>
      <c r="M7" s="33"/>
    </row>
    <row r="8" spans="1:13" ht="15.6" x14ac:dyDescent="0.25">
      <c r="A8" s="34" t="s">
        <v>10</v>
      </c>
    </row>
  </sheetData>
  <mergeCells count="7">
    <mergeCell ref="A2:M2"/>
    <mergeCell ref="L3:M3"/>
    <mergeCell ref="B4:D4"/>
    <mergeCell ref="E4:G4"/>
    <mergeCell ref="H4:J4"/>
    <mergeCell ref="K4:M4"/>
    <mergeCell ref="A4:A5"/>
  </mergeCells>
  <phoneticPr fontId="17" type="noConversion"/>
  <printOptions horizontalCentered="1"/>
  <pageMargins left="0.15748031496063" right="0.15748031496063" top="0.98425196850393704" bottom="0.98425196850393704" header="0.511811023622047" footer="0.511811023622047"/>
  <pageSetup paperSize="9" fitToHeight="0" orientation="landscape"/>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8"/>
  <sheetViews>
    <sheetView workbookViewId="0">
      <selection activeCell="A16" sqref="A16"/>
    </sheetView>
  </sheetViews>
  <sheetFormatPr defaultColWidth="9" defaultRowHeight="14.4" x14ac:dyDescent="0.25"/>
  <cols>
    <col min="1" max="1" width="18.77734375" customWidth="1"/>
    <col min="2" max="7" width="13.109375" customWidth="1"/>
  </cols>
  <sheetData>
    <row r="1" spans="1:7" x14ac:dyDescent="0.25">
      <c r="A1" t="s">
        <v>27</v>
      </c>
    </row>
    <row r="2" spans="1:7" ht="42" customHeight="1" x14ac:dyDescent="0.25">
      <c r="A2" s="69" t="s">
        <v>28</v>
      </c>
      <c r="B2" s="69"/>
      <c r="C2" s="69"/>
      <c r="D2" s="69"/>
      <c r="E2" s="69"/>
      <c r="F2" s="69"/>
      <c r="G2" s="69"/>
    </row>
    <row r="3" spans="1:7" ht="23.1" customHeight="1" x14ac:dyDescent="0.25">
      <c r="G3" s="2" t="s">
        <v>29</v>
      </c>
    </row>
    <row r="4" spans="1:7" s="16" customFormat="1" ht="33" customHeight="1" x14ac:dyDescent="0.25">
      <c r="A4" s="67" t="s">
        <v>3</v>
      </c>
      <c r="B4" s="70" t="s">
        <v>30</v>
      </c>
      <c r="C4" s="64"/>
      <c r="D4" s="71"/>
      <c r="E4" s="70" t="s">
        <v>31</v>
      </c>
      <c r="F4" s="64"/>
      <c r="G4" s="66"/>
    </row>
    <row r="5" spans="1:7" s="16" customFormat="1" ht="33" customHeight="1" x14ac:dyDescent="0.25">
      <c r="A5" s="68"/>
      <c r="B5" s="28" t="s">
        <v>13</v>
      </c>
      <c r="C5" s="28" t="s">
        <v>25</v>
      </c>
      <c r="D5" s="28" t="s">
        <v>26</v>
      </c>
      <c r="E5" s="28" t="s">
        <v>13</v>
      </c>
      <c r="F5" s="28" t="s">
        <v>25</v>
      </c>
      <c r="G5" s="29" t="s">
        <v>26</v>
      </c>
    </row>
    <row r="6" spans="1:7" s="15" customFormat="1" ht="33" customHeight="1" x14ac:dyDescent="0.25">
      <c r="A6" s="30" t="s">
        <v>8</v>
      </c>
      <c r="B6" s="22">
        <f>C6+D6</f>
        <v>41143.9</v>
      </c>
      <c r="C6" s="22">
        <v>27141</v>
      </c>
      <c r="D6" s="22">
        <v>14002.9</v>
      </c>
      <c r="E6" s="22">
        <f>F6+G6</f>
        <v>9367.2800000000007</v>
      </c>
      <c r="F6" s="22">
        <v>0</v>
      </c>
      <c r="G6" s="24">
        <v>9367.2800000000007</v>
      </c>
    </row>
    <row r="7" spans="1:7" s="15" customFormat="1" ht="33" customHeight="1" x14ac:dyDescent="0.25">
      <c r="A7" s="31" t="s">
        <v>9</v>
      </c>
      <c r="B7" s="32"/>
      <c r="C7" s="32"/>
      <c r="D7" s="32"/>
      <c r="E7" s="32"/>
      <c r="F7" s="32"/>
      <c r="G7" s="33"/>
    </row>
    <row r="8" spans="1:7" ht="24" customHeight="1" x14ac:dyDescent="0.25">
      <c r="A8" s="34" t="s">
        <v>10</v>
      </c>
    </row>
  </sheetData>
  <mergeCells count="4">
    <mergeCell ref="A2:G2"/>
    <mergeCell ref="B4:D4"/>
    <mergeCell ref="E4:G4"/>
    <mergeCell ref="A4:A5"/>
  </mergeCells>
  <phoneticPr fontId="17" type="noConversion"/>
  <printOptions horizontalCentered="1"/>
  <pageMargins left="0.35433070866141703" right="0.35433070866141703" top="0.98425196850393704" bottom="0.98425196850393704" header="0.511811023622047" footer="0.511811023622047"/>
  <pageSetup paperSize="9" fitToHeight="0" orientation="portrait"/>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5"/>
  <sheetViews>
    <sheetView workbookViewId="0">
      <selection activeCell="H12" sqref="H12"/>
    </sheetView>
  </sheetViews>
  <sheetFormatPr defaultColWidth="9" defaultRowHeight="14.4" x14ac:dyDescent="0.25"/>
  <cols>
    <col min="1" max="1" width="34.77734375" customWidth="1"/>
    <col min="2" max="2" width="19.77734375" customWidth="1"/>
    <col min="3" max="3" width="18.109375" customWidth="1"/>
    <col min="4" max="4" width="17.33203125" customWidth="1"/>
  </cols>
  <sheetData>
    <row r="1" spans="1:4" ht="24" customHeight="1" x14ac:dyDescent="0.25">
      <c r="A1" t="s">
        <v>32</v>
      </c>
    </row>
    <row r="2" spans="1:4" ht="36" customHeight="1" x14ac:dyDescent="0.25">
      <c r="A2" s="72" t="s">
        <v>33</v>
      </c>
      <c r="B2" s="72"/>
      <c r="C2" s="72"/>
      <c r="D2" s="72"/>
    </row>
    <row r="3" spans="1:4" ht="21" customHeight="1" x14ac:dyDescent="0.25">
      <c r="D3" s="17" t="s">
        <v>29</v>
      </c>
    </row>
    <row r="4" spans="1:4" s="16" customFormat="1" ht="30" customHeight="1" x14ac:dyDescent="0.25">
      <c r="A4" s="18" t="s">
        <v>34</v>
      </c>
      <c r="B4" s="19" t="s">
        <v>35</v>
      </c>
      <c r="C4" s="19" t="s">
        <v>36</v>
      </c>
      <c r="D4" s="20" t="s">
        <v>37</v>
      </c>
    </row>
    <row r="5" spans="1:4" s="15" customFormat="1" ht="27.75" customHeight="1" x14ac:dyDescent="0.25">
      <c r="A5" s="21" t="s">
        <v>38</v>
      </c>
      <c r="B5" s="22">
        <f>C5+D5</f>
        <v>110116.6</v>
      </c>
      <c r="C5" s="22">
        <f>C6+C7+C8+C9+C10+C15+C20+C24</f>
        <v>33311.599999999999</v>
      </c>
      <c r="D5" s="22">
        <f>D6+D7+D8+D9+D10+D15+D20+D24</f>
        <v>76805</v>
      </c>
    </row>
    <row r="6" spans="1:4" s="15" customFormat="1" ht="27.75" customHeight="1" x14ac:dyDescent="0.25">
      <c r="A6" s="23" t="s">
        <v>39</v>
      </c>
      <c r="B6" s="22">
        <f>C6+D6</f>
        <v>11</v>
      </c>
      <c r="C6" s="22">
        <v>11</v>
      </c>
      <c r="D6" s="24"/>
    </row>
    <row r="7" spans="1:4" s="15" customFormat="1" ht="27.75" customHeight="1" x14ac:dyDescent="0.25">
      <c r="A7" s="23" t="s">
        <v>40</v>
      </c>
      <c r="B7" s="22">
        <f>C7+D7</f>
        <v>0</v>
      </c>
      <c r="C7" s="22"/>
      <c r="D7" s="24"/>
    </row>
    <row r="8" spans="1:4" s="15" customFormat="1" ht="27.75" customHeight="1" x14ac:dyDescent="0.25">
      <c r="A8" s="23" t="s">
        <v>41</v>
      </c>
      <c r="B8" s="22">
        <f>C8+D8</f>
        <v>38900</v>
      </c>
      <c r="C8" s="22">
        <v>8900</v>
      </c>
      <c r="D8" s="24">
        <v>30000</v>
      </c>
    </row>
    <row r="9" spans="1:4" s="15" customFormat="1" ht="27.75" customHeight="1" x14ac:dyDescent="0.25">
      <c r="A9" s="23" t="s">
        <v>42</v>
      </c>
      <c r="B9" s="22">
        <f>C9+D9</f>
        <v>32487</v>
      </c>
      <c r="C9" s="22">
        <v>2512</v>
      </c>
      <c r="D9" s="24">
        <v>29975</v>
      </c>
    </row>
    <row r="10" spans="1:4" s="15" customFormat="1" ht="27.75" customHeight="1" x14ac:dyDescent="0.25">
      <c r="A10" s="23" t="s">
        <v>43</v>
      </c>
      <c r="B10" s="22">
        <f>B11+B12+B13+B14</f>
        <v>14288</v>
      </c>
      <c r="C10" s="22">
        <f>C11+C12+C13+C14</f>
        <v>14288</v>
      </c>
      <c r="D10" s="22">
        <f>D11+D12+D13+D14</f>
        <v>0</v>
      </c>
    </row>
    <row r="11" spans="1:4" s="15" customFormat="1" ht="27.75" customHeight="1" x14ac:dyDescent="0.25">
      <c r="A11" s="23" t="s">
        <v>44</v>
      </c>
      <c r="B11" s="22">
        <f>C11+D11</f>
        <v>0</v>
      </c>
      <c r="C11" s="22"/>
      <c r="D11" s="24"/>
    </row>
    <row r="12" spans="1:4" s="15" customFormat="1" ht="27.75" customHeight="1" x14ac:dyDescent="0.25">
      <c r="A12" s="23" t="s">
        <v>45</v>
      </c>
      <c r="B12" s="22">
        <f>C12+D12</f>
        <v>8800</v>
      </c>
      <c r="C12" s="22">
        <v>8800</v>
      </c>
      <c r="D12" s="24"/>
    </row>
    <row r="13" spans="1:4" s="15" customFormat="1" ht="27.75" customHeight="1" x14ac:dyDescent="0.25">
      <c r="A13" s="23" t="s">
        <v>46</v>
      </c>
      <c r="B13" s="22">
        <f>C13+D13</f>
        <v>0</v>
      </c>
      <c r="C13" s="22"/>
      <c r="D13" s="24"/>
    </row>
    <row r="14" spans="1:4" s="15" customFormat="1" ht="27.75" customHeight="1" x14ac:dyDescent="0.25">
      <c r="A14" s="23" t="s">
        <v>47</v>
      </c>
      <c r="B14" s="22">
        <f>C14+D14</f>
        <v>5488</v>
      </c>
      <c r="C14" s="22">
        <v>5488</v>
      </c>
      <c r="D14" s="24"/>
    </row>
    <row r="15" spans="1:4" s="15" customFormat="1" ht="27.75" customHeight="1" x14ac:dyDescent="0.25">
      <c r="A15" s="23" t="s">
        <v>48</v>
      </c>
      <c r="B15" s="22">
        <f>B16+B17+B18+B19</f>
        <v>18434</v>
      </c>
      <c r="C15" s="22">
        <f>C16+C17+C18+C19</f>
        <v>1604</v>
      </c>
      <c r="D15" s="22">
        <f>D16+D17+D18+D19</f>
        <v>16830</v>
      </c>
    </row>
    <row r="16" spans="1:4" s="15" customFormat="1" ht="27.75" customHeight="1" x14ac:dyDescent="0.25">
      <c r="A16" s="23" t="s">
        <v>49</v>
      </c>
      <c r="B16" s="22">
        <f>C16+D16</f>
        <v>1604</v>
      </c>
      <c r="C16" s="22">
        <v>1604</v>
      </c>
      <c r="D16" s="24"/>
    </row>
    <row r="17" spans="1:4" s="15" customFormat="1" ht="27.75" customHeight="1" x14ac:dyDescent="0.25">
      <c r="A17" s="23" t="s">
        <v>50</v>
      </c>
      <c r="B17" s="22">
        <f>C17+D17</f>
        <v>4390</v>
      </c>
      <c r="C17" s="22"/>
      <c r="D17" s="24">
        <v>4390</v>
      </c>
    </row>
    <row r="18" spans="1:4" s="15" customFormat="1" ht="27.75" customHeight="1" x14ac:dyDescent="0.25">
      <c r="A18" s="23" t="s">
        <v>51</v>
      </c>
      <c r="B18" s="22">
        <f>C18+D18</f>
        <v>240</v>
      </c>
      <c r="C18" s="22"/>
      <c r="D18" s="24">
        <v>240</v>
      </c>
    </row>
    <row r="19" spans="1:4" s="15" customFormat="1" ht="27.75" customHeight="1" x14ac:dyDescent="0.25">
      <c r="A19" s="23" t="s">
        <v>52</v>
      </c>
      <c r="B19" s="22">
        <f>C19+D19</f>
        <v>12200</v>
      </c>
      <c r="C19" s="22"/>
      <c r="D19" s="24">
        <v>12200</v>
      </c>
    </row>
    <row r="20" spans="1:4" s="15" customFormat="1" ht="27.75" customHeight="1" x14ac:dyDescent="0.25">
      <c r="A20" s="23" t="s">
        <v>53</v>
      </c>
      <c r="B20" s="22">
        <f>B21+B22+B23</f>
        <v>5996.6</v>
      </c>
      <c r="C20" s="22">
        <f>C21+C22+C23</f>
        <v>5996.6</v>
      </c>
      <c r="D20" s="22">
        <f>D21+D22+D23</f>
        <v>0</v>
      </c>
    </row>
    <row r="21" spans="1:4" s="15" customFormat="1" ht="27.75" customHeight="1" x14ac:dyDescent="0.25">
      <c r="A21" s="23" t="s">
        <v>54</v>
      </c>
      <c r="B21" s="22">
        <f>C21+D21</f>
        <v>5996.6</v>
      </c>
      <c r="C21" s="22">
        <f>877.6+5119</f>
        <v>5996.6</v>
      </c>
      <c r="D21" s="24"/>
    </row>
    <row r="22" spans="1:4" s="15" customFormat="1" ht="27.75" customHeight="1" x14ac:dyDescent="0.25">
      <c r="A22" s="23" t="s">
        <v>55</v>
      </c>
      <c r="B22" s="22">
        <f>C22+D22</f>
        <v>0</v>
      </c>
      <c r="C22" s="22"/>
      <c r="D22" s="24"/>
    </row>
    <row r="23" spans="1:4" s="15" customFormat="1" ht="27.75" customHeight="1" x14ac:dyDescent="0.25">
      <c r="A23" s="23" t="s">
        <v>56</v>
      </c>
      <c r="B23" s="22">
        <f>C23+D23</f>
        <v>0</v>
      </c>
      <c r="C23" s="22"/>
      <c r="D23" s="24"/>
    </row>
    <row r="24" spans="1:4" s="15" customFormat="1" ht="27.75" customHeight="1" x14ac:dyDescent="0.25">
      <c r="A24" s="25" t="s">
        <v>57</v>
      </c>
      <c r="B24" s="22">
        <f>C24+D24</f>
        <v>0</v>
      </c>
      <c r="C24" s="26"/>
      <c r="D24" s="27"/>
    </row>
    <row r="25" spans="1:4" ht="19.5" customHeight="1" x14ac:dyDescent="0.25">
      <c r="A25" s="15" t="s">
        <v>58</v>
      </c>
    </row>
  </sheetData>
  <mergeCells count="1">
    <mergeCell ref="A2:D2"/>
  </mergeCells>
  <phoneticPr fontId="17" type="noConversion"/>
  <printOptions horizontalCentered="1"/>
  <pageMargins left="0.31496062992126" right="0.31496062992126" top="0.74803149606299202" bottom="0.74803149606299202" header="0.31496062992126" footer="0.31496062992126"/>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5"/>
  <sheetViews>
    <sheetView tabSelected="1" topLeftCell="A24" workbookViewId="0">
      <selection activeCell="J27" sqref="J27"/>
    </sheetView>
  </sheetViews>
  <sheetFormatPr defaultColWidth="9" defaultRowHeight="14.4" x14ac:dyDescent="0.25"/>
  <cols>
    <col min="2" max="2" width="43.6640625" customWidth="1"/>
    <col min="3" max="5" width="12.109375" customWidth="1"/>
  </cols>
  <sheetData>
    <row r="1" spans="1:5" ht="39" customHeight="1" x14ac:dyDescent="0.25">
      <c r="A1" s="73" t="s">
        <v>59</v>
      </c>
      <c r="B1" s="73"/>
    </row>
    <row r="2" spans="1:5" ht="25.2" x14ac:dyDescent="0.25">
      <c r="A2" s="69" t="s">
        <v>60</v>
      </c>
      <c r="B2" s="69"/>
      <c r="C2" s="69"/>
      <c r="D2" s="69"/>
      <c r="E2" s="69"/>
    </row>
    <row r="3" spans="1:5" ht="31.5" customHeight="1" x14ac:dyDescent="0.25">
      <c r="E3" s="2" t="s">
        <v>29</v>
      </c>
    </row>
    <row r="4" spans="1:5" s="1" customFormat="1" ht="25.5" customHeight="1" x14ac:dyDescent="0.25">
      <c r="A4" s="78" t="s">
        <v>61</v>
      </c>
      <c r="B4" s="74" t="s">
        <v>62</v>
      </c>
      <c r="C4" s="74" t="s">
        <v>63</v>
      </c>
      <c r="D4" s="74"/>
      <c r="E4" s="75"/>
    </row>
    <row r="5" spans="1:5" s="1" customFormat="1" ht="31.5" customHeight="1" x14ac:dyDescent="0.25">
      <c r="A5" s="79"/>
      <c r="B5" s="80"/>
      <c r="C5" s="4" t="s">
        <v>13</v>
      </c>
      <c r="D5" s="3" t="s">
        <v>64</v>
      </c>
      <c r="E5" s="5" t="s">
        <v>65</v>
      </c>
    </row>
    <row r="6" spans="1:5" ht="31.5" customHeight="1" x14ac:dyDescent="0.25">
      <c r="A6" s="76" t="s">
        <v>35</v>
      </c>
      <c r="B6" s="77"/>
      <c r="C6" s="6">
        <f>D6+E6</f>
        <v>110116.6</v>
      </c>
      <c r="D6" s="6">
        <f>SUM(D7:D26)</f>
        <v>33311.599999999999</v>
      </c>
      <c r="E6" s="7">
        <f>SUM(E7:E34)</f>
        <v>76805</v>
      </c>
    </row>
    <row r="7" spans="1:5" ht="31.5" customHeight="1" x14ac:dyDescent="0.25">
      <c r="A7" s="8">
        <v>1</v>
      </c>
      <c r="B7" s="9" t="s">
        <v>66</v>
      </c>
      <c r="C7" s="6">
        <f t="shared" ref="C7:C34" si="0">D7+E7</f>
        <v>2128</v>
      </c>
      <c r="D7" s="9">
        <v>2128</v>
      </c>
      <c r="E7" s="7"/>
    </row>
    <row r="8" spans="1:5" ht="31.5" customHeight="1" x14ac:dyDescent="0.25">
      <c r="A8" s="8">
        <v>2</v>
      </c>
      <c r="B8" s="9" t="s">
        <v>67</v>
      </c>
      <c r="C8" s="6">
        <f t="shared" si="0"/>
        <v>2080</v>
      </c>
      <c r="D8" s="9">
        <v>2080</v>
      </c>
      <c r="E8" s="10"/>
    </row>
    <row r="9" spans="1:5" ht="31.5" customHeight="1" x14ac:dyDescent="0.25">
      <c r="A9" s="8">
        <v>3</v>
      </c>
      <c r="B9" s="11" t="s">
        <v>68</v>
      </c>
      <c r="C9" s="6">
        <f t="shared" si="0"/>
        <v>2512</v>
      </c>
      <c r="D9" s="9">
        <v>2512</v>
      </c>
      <c r="E9" s="10"/>
    </row>
    <row r="10" spans="1:5" ht="31.5" customHeight="1" x14ac:dyDescent="0.25">
      <c r="A10" s="8">
        <v>4</v>
      </c>
      <c r="B10" s="9" t="s">
        <v>69</v>
      </c>
      <c r="C10" s="6">
        <f t="shared" si="0"/>
        <v>30</v>
      </c>
      <c r="D10" s="9">
        <v>30</v>
      </c>
      <c r="E10" s="10"/>
    </row>
    <row r="11" spans="1:5" ht="31.5" customHeight="1" x14ac:dyDescent="0.25">
      <c r="A11" s="8">
        <v>5</v>
      </c>
      <c r="B11" s="9" t="s">
        <v>70</v>
      </c>
      <c r="C11" s="6">
        <f t="shared" si="0"/>
        <v>333</v>
      </c>
      <c r="D11" s="9">
        <v>333</v>
      </c>
      <c r="E11" s="10"/>
    </row>
    <row r="12" spans="1:5" ht="31.5" customHeight="1" x14ac:dyDescent="0.25">
      <c r="A12" s="8">
        <v>6</v>
      </c>
      <c r="B12" s="9" t="s">
        <v>71</v>
      </c>
      <c r="C12" s="6">
        <f t="shared" si="0"/>
        <v>300</v>
      </c>
      <c r="D12" s="9">
        <v>300</v>
      </c>
      <c r="E12" s="10"/>
    </row>
    <row r="13" spans="1:5" ht="31.5" customHeight="1" x14ac:dyDescent="0.25">
      <c r="A13" s="8">
        <v>7</v>
      </c>
      <c r="B13" s="9" t="s">
        <v>72</v>
      </c>
      <c r="C13" s="6">
        <f t="shared" si="0"/>
        <v>324</v>
      </c>
      <c r="D13" s="9">
        <v>324</v>
      </c>
      <c r="E13" s="10"/>
    </row>
    <row r="14" spans="1:5" ht="31.5" customHeight="1" x14ac:dyDescent="0.25">
      <c r="A14" s="8">
        <v>8</v>
      </c>
      <c r="B14" s="9" t="s">
        <v>73</v>
      </c>
      <c r="C14" s="6">
        <f t="shared" si="0"/>
        <v>60</v>
      </c>
      <c r="D14" s="9">
        <v>60</v>
      </c>
      <c r="E14" s="10"/>
    </row>
    <row r="15" spans="1:5" ht="31.5" customHeight="1" x14ac:dyDescent="0.25">
      <c r="A15" s="8">
        <v>9</v>
      </c>
      <c r="B15" s="9" t="s">
        <v>74</v>
      </c>
      <c r="C15" s="6">
        <f t="shared" si="0"/>
        <v>8800</v>
      </c>
      <c r="D15" s="9">
        <v>8800</v>
      </c>
      <c r="E15" s="10"/>
    </row>
    <row r="16" spans="1:5" ht="31.5" customHeight="1" x14ac:dyDescent="0.25">
      <c r="A16" s="8">
        <v>10</v>
      </c>
      <c r="B16" s="9" t="s">
        <v>75</v>
      </c>
      <c r="C16" s="6">
        <f t="shared" si="0"/>
        <v>1078</v>
      </c>
      <c r="D16" s="9">
        <v>1078</v>
      </c>
      <c r="E16" s="10"/>
    </row>
    <row r="17" spans="1:5" ht="31.5" customHeight="1" x14ac:dyDescent="0.25">
      <c r="A17" s="8">
        <v>11</v>
      </c>
      <c r="B17" s="9" t="s">
        <v>76</v>
      </c>
      <c r="C17" s="6">
        <f t="shared" si="0"/>
        <v>605.6</v>
      </c>
      <c r="D17" s="9">
        <v>605.6</v>
      </c>
      <c r="E17" s="10"/>
    </row>
    <row r="18" spans="1:5" ht="31.5" customHeight="1" x14ac:dyDescent="0.25">
      <c r="A18" s="8">
        <v>12</v>
      </c>
      <c r="B18" s="9" t="s">
        <v>77</v>
      </c>
      <c r="C18" s="6">
        <f t="shared" si="0"/>
        <v>272</v>
      </c>
      <c r="D18" s="9">
        <v>272</v>
      </c>
      <c r="E18" s="10"/>
    </row>
    <row r="19" spans="1:5" ht="31.5" customHeight="1" x14ac:dyDescent="0.25">
      <c r="A19" s="8">
        <v>13</v>
      </c>
      <c r="B19" s="9" t="s">
        <v>78</v>
      </c>
      <c r="C19" s="6">
        <f t="shared" si="0"/>
        <v>173</v>
      </c>
      <c r="D19" s="9">
        <v>173</v>
      </c>
      <c r="E19" s="10"/>
    </row>
    <row r="20" spans="1:5" ht="31.5" customHeight="1" x14ac:dyDescent="0.25">
      <c r="A20" s="8">
        <v>14</v>
      </c>
      <c r="B20" s="9" t="s">
        <v>79</v>
      </c>
      <c r="C20" s="6">
        <f t="shared" si="0"/>
        <v>29</v>
      </c>
      <c r="D20" s="9">
        <v>29</v>
      </c>
      <c r="E20" s="10"/>
    </row>
    <row r="21" spans="1:5" ht="31.5" customHeight="1" x14ac:dyDescent="0.25">
      <c r="A21" s="8">
        <v>15</v>
      </c>
      <c r="B21" s="9" t="s">
        <v>80</v>
      </c>
      <c r="C21" s="6">
        <f t="shared" si="0"/>
        <v>11</v>
      </c>
      <c r="D21" s="9">
        <v>11</v>
      </c>
      <c r="E21" s="10"/>
    </row>
    <row r="22" spans="1:5" ht="31.5" customHeight="1" x14ac:dyDescent="0.25">
      <c r="A22" s="8">
        <v>16</v>
      </c>
      <c r="B22" s="9" t="s">
        <v>81</v>
      </c>
      <c r="C22" s="6">
        <f t="shared" si="0"/>
        <v>557</v>
      </c>
      <c r="D22" s="9">
        <v>557</v>
      </c>
      <c r="E22" s="10"/>
    </row>
    <row r="23" spans="1:5" ht="31.5" customHeight="1" x14ac:dyDescent="0.25">
      <c r="A23" s="8">
        <v>17</v>
      </c>
      <c r="B23" s="9" t="s">
        <v>82</v>
      </c>
      <c r="C23" s="6">
        <f t="shared" si="0"/>
        <v>2619</v>
      </c>
      <c r="D23" s="9">
        <v>2619</v>
      </c>
      <c r="E23" s="10"/>
    </row>
    <row r="24" spans="1:5" ht="31.5" customHeight="1" x14ac:dyDescent="0.25">
      <c r="A24" s="8">
        <v>18</v>
      </c>
      <c r="B24" s="9" t="s">
        <v>83</v>
      </c>
      <c r="C24" s="6">
        <f t="shared" si="0"/>
        <v>2500</v>
      </c>
      <c r="D24" s="9">
        <v>2500</v>
      </c>
      <c r="E24" s="10"/>
    </row>
    <row r="25" spans="1:5" ht="31.5" customHeight="1" x14ac:dyDescent="0.25">
      <c r="A25" s="8">
        <v>19</v>
      </c>
      <c r="B25" s="81" t="s">
        <v>93</v>
      </c>
      <c r="C25" s="6">
        <f t="shared" si="0"/>
        <v>6600</v>
      </c>
      <c r="D25" s="9">
        <v>6600</v>
      </c>
      <c r="E25" s="10"/>
    </row>
    <row r="26" spans="1:5" ht="31.5" customHeight="1" x14ac:dyDescent="0.25">
      <c r="A26" s="8">
        <v>20</v>
      </c>
      <c r="B26" s="12" t="s">
        <v>84</v>
      </c>
      <c r="C26" s="6">
        <f t="shared" si="0"/>
        <v>2300</v>
      </c>
      <c r="D26" s="9">
        <v>2300</v>
      </c>
      <c r="E26" s="10"/>
    </row>
    <row r="27" spans="1:5" ht="31.5" customHeight="1" x14ac:dyDescent="0.25">
      <c r="A27" s="8">
        <v>21</v>
      </c>
      <c r="B27" s="9" t="s">
        <v>85</v>
      </c>
      <c r="C27" s="6">
        <f t="shared" si="0"/>
        <v>30000</v>
      </c>
      <c r="D27" s="9"/>
      <c r="E27" s="10">
        <v>30000</v>
      </c>
    </row>
    <row r="28" spans="1:5" ht="31.5" customHeight="1" x14ac:dyDescent="0.25">
      <c r="A28" s="8">
        <v>22</v>
      </c>
      <c r="B28" s="9" t="s">
        <v>86</v>
      </c>
      <c r="C28" s="6">
        <f t="shared" si="0"/>
        <v>240</v>
      </c>
      <c r="D28" s="9"/>
      <c r="E28" s="10">
        <v>240</v>
      </c>
    </row>
    <row r="29" spans="1:5" ht="31.5" customHeight="1" x14ac:dyDescent="0.25">
      <c r="A29" s="8">
        <v>23</v>
      </c>
      <c r="B29" s="9" t="s">
        <v>87</v>
      </c>
      <c r="C29" s="6">
        <f t="shared" si="0"/>
        <v>960</v>
      </c>
      <c r="D29" s="9"/>
      <c r="E29" s="10">
        <v>960</v>
      </c>
    </row>
    <row r="30" spans="1:5" ht="31.5" customHeight="1" x14ac:dyDescent="0.25">
      <c r="A30" s="8">
        <v>24</v>
      </c>
      <c r="B30" s="9" t="s">
        <v>88</v>
      </c>
      <c r="C30" s="6">
        <f t="shared" si="0"/>
        <v>2680</v>
      </c>
      <c r="D30" s="9"/>
      <c r="E30" s="10">
        <v>2680</v>
      </c>
    </row>
    <row r="31" spans="1:5" ht="31.5" customHeight="1" x14ac:dyDescent="0.25">
      <c r="A31" s="8">
        <v>25</v>
      </c>
      <c r="B31" s="9" t="s">
        <v>89</v>
      </c>
      <c r="C31" s="6">
        <f t="shared" si="0"/>
        <v>29975</v>
      </c>
      <c r="D31" s="9"/>
      <c r="E31" s="10">
        <v>29975</v>
      </c>
    </row>
    <row r="32" spans="1:5" ht="31.5" customHeight="1" x14ac:dyDescent="0.25">
      <c r="A32" s="8">
        <v>26</v>
      </c>
      <c r="B32" s="9" t="s">
        <v>90</v>
      </c>
      <c r="C32" s="6">
        <f t="shared" si="0"/>
        <v>3200</v>
      </c>
      <c r="D32" s="9"/>
      <c r="E32" s="10">
        <v>3200</v>
      </c>
    </row>
    <row r="33" spans="1:5" ht="31.5" customHeight="1" x14ac:dyDescent="0.25">
      <c r="A33" s="8">
        <v>27</v>
      </c>
      <c r="B33" s="9" t="s">
        <v>91</v>
      </c>
      <c r="C33" s="6">
        <f t="shared" si="0"/>
        <v>750</v>
      </c>
      <c r="D33" s="9"/>
      <c r="E33" s="10">
        <v>750</v>
      </c>
    </row>
    <row r="34" spans="1:5" ht="31.5" customHeight="1" x14ac:dyDescent="0.25">
      <c r="A34" s="8">
        <v>28</v>
      </c>
      <c r="B34" s="48" t="s">
        <v>92</v>
      </c>
      <c r="C34" s="6">
        <f t="shared" si="0"/>
        <v>9000</v>
      </c>
      <c r="D34" s="13"/>
      <c r="E34" s="14">
        <v>9000</v>
      </c>
    </row>
    <row r="35" spans="1:5" ht="15.6" x14ac:dyDescent="0.25">
      <c r="A35" s="15" t="s">
        <v>58</v>
      </c>
    </row>
  </sheetData>
  <mergeCells count="6">
    <mergeCell ref="A1:B1"/>
    <mergeCell ref="A2:E2"/>
    <mergeCell ref="C4:E4"/>
    <mergeCell ref="A6:B6"/>
    <mergeCell ref="A4:A5"/>
    <mergeCell ref="B4:B5"/>
  </mergeCells>
  <phoneticPr fontId="15" type="noConversion"/>
  <printOptions horizontalCentered="1"/>
  <pageMargins left="0.31496062992126" right="0.31496062992126" top="0.74803149606299202" bottom="0.74803149606299202" header="0.31496062992126" footer="0.31496062992126"/>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上年限额余额</vt:lpstr>
      <vt:lpstr>上年发行情况</vt:lpstr>
      <vt:lpstr>上年还本付息</vt:lpstr>
      <vt:lpstr>本年预计还本付息</vt:lpstr>
      <vt:lpstr>本年债券投向表</vt:lpstr>
      <vt:lpstr>本年项目安排表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greatwall</dc:creator>
  <cp:lastModifiedBy>windows</cp:lastModifiedBy>
  <cp:lastPrinted>2022-07-01T09:24:00Z</cp:lastPrinted>
  <dcterms:created xsi:type="dcterms:W3CDTF">2022-06-19T11:46:00Z</dcterms:created>
  <dcterms:modified xsi:type="dcterms:W3CDTF">2023-06-11T13:33:40Z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8C7FD246601B4637B20E6A141D0D5C0F</vt:lpwstr>
  </property>
</Properties>
</file>